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640" activeTab="0"/>
  </bookViews>
  <sheets>
    <sheet name="Verð ágúst 2009" sheetId="1" r:id="rId1"/>
  </sheets>
  <externalReferences>
    <externalReference r:id="rId4"/>
  </externalReferences>
  <definedNames>
    <definedName name="Dags_visit_naest">'Verð ágúst 2009'!$A$14</definedName>
    <definedName name="LVT">'Verð ágúst 2009'!$C$9</definedName>
    <definedName name="NVT">'Verð ágúst 2009'!$C$10</definedName>
    <definedName name="NvtNæstaMánaðar">'[1]Forsendur'!$D$4</definedName>
    <definedName name="NvtÞessaMánaðar">'[1]Forsendur'!$C$4</definedName>
    <definedName name="_xlnm.Print_Area" localSheetId="0">'Verð ágúst 2009'!$B$7:$N$44,'Verð ágúst 2009'!$B$46:$N$82</definedName>
    <definedName name="_xlnm.Print_Titles" localSheetId="0">'Verð ágúst 2009'!$1:$5</definedName>
    <definedName name="Verdb_raun">'Verð ágúst 2009'!$C$14</definedName>
    <definedName name="verdbspa">'Verð ágúst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<sst xmlns="http://schemas.openxmlformats.org/spreadsheetml/2006/main" count="39" uniqueCount="33">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</sst>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8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ágúst 2009"/>
    </sheetNames>
    <sheetDataSet>
      <sheetData sheetId="0">
        <row r="2">
          <cell r="C2">
            <v>40026</v>
          </cell>
        </row>
        <row r="3">
          <cell r="C3">
            <v>6802</v>
          </cell>
          <cell r="D3">
            <v>6814</v>
          </cell>
        </row>
        <row r="4">
          <cell r="C4">
            <v>344.5</v>
          </cell>
          <cell r="D4">
            <v>345.1</v>
          </cell>
        </row>
        <row r="5">
          <cell r="D5">
            <v>40023</v>
          </cell>
        </row>
        <row r="6">
          <cell r="D6">
            <v>0.0211</v>
          </cell>
        </row>
        <row r="7">
          <cell r="C7">
            <v>0.0017</v>
          </cell>
        </row>
        <row r="8">
          <cell r="D8">
            <v>40052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0">
      <selection activeCell="J25" sqref="J2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40026</v>
      </c>
      <c r="I1" s="3">
        <f>'[1]Forsendur'!$C$2</f>
        <v>40026</v>
      </c>
    </row>
    <row r="2" spans="11:12" ht="15" customHeight="1" thickBot="1">
      <c r="K2" s="4" t="s">
        <v>1</v>
      </c>
      <c r="L2" s="5">
        <f>'[1]Forsendur'!C2</f>
        <v>40026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6802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344.5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0.0017</v>
      </c>
      <c r="D13" s="17"/>
      <c r="N13" s="18"/>
    </row>
    <row r="14" spans="1:14" ht="10.5" customHeight="1">
      <c r="A14" s="19">
        <f>IF(DAY('[1]Forsendur'!D5)&lt;1,32,DAY('[1]Forsendur'!D5))</f>
        <v>29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0.0017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0.0017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7.597124026337636</v>
      </c>
      <c r="E16" s="24">
        <f t="shared" si="0"/>
        <v>6.707326036277112</v>
      </c>
      <c r="F16" s="24">
        <f t="shared" si="0"/>
        <v>6.882424329161011</v>
      </c>
      <c r="G16" s="24">
        <f t="shared" si="0"/>
        <v>6.744742824284655</v>
      </c>
      <c r="H16" s="24">
        <f t="shared" si="0"/>
        <v>6.397376761920041</v>
      </c>
      <c r="I16" s="24">
        <f t="shared" si="0"/>
        <v>6.001520330092727</v>
      </c>
      <c r="J16" s="24">
        <f t="shared" si="0"/>
        <v>5.9110271817664595</v>
      </c>
      <c r="K16" s="24">
        <f t="shared" si="0"/>
        <v>5.818262114551385</v>
      </c>
      <c r="L16" s="24">
        <f t="shared" si="0"/>
        <v>5.646352100334228</v>
      </c>
      <c r="M16" s="24">
        <f t="shared" si="0"/>
        <v>5.529192826772756</v>
      </c>
      <c r="N16" s="24">
        <f aca="true" t="shared" si="1" ref="N16:N43">100000*LVT/N$11*((1+N$12/100)^((DAYS360(N$6,$L$2)+$C55-1)/360)*((1+$A55)^(($C55-15)/30)))/100000</f>
        <v>5.358317533287795</v>
      </c>
    </row>
    <row r="17" spans="1:14" ht="10.5" customHeight="1">
      <c r="A17" s="21">
        <f aca="true" t="shared" si="2" ref="A17:A43">IF(Dags_visit_naest&gt;C17,verdbspa,Verdb_raun)</f>
        <v>0.0017</v>
      </c>
      <c r="B17" s="25"/>
      <c r="C17" s="23">
        <f aca="true" t="shared" si="3" ref="C17:C43">C16+1</f>
        <v>2</v>
      </c>
      <c r="D17" s="24">
        <f t="shared" si="0"/>
        <v>7.598734160714376</v>
      </c>
      <c r="E17" s="24">
        <f t="shared" si="0"/>
        <v>6.708747586878307</v>
      </c>
      <c r="F17" s="24">
        <f t="shared" si="0"/>
        <v>6.883928142320893</v>
      </c>
      <c r="G17" s="24">
        <f t="shared" si="0"/>
        <v>6.746216553966826</v>
      </c>
      <c r="H17" s="24">
        <f t="shared" si="0"/>
        <v>6.398774591943761</v>
      </c>
      <c r="I17" s="24">
        <f t="shared" si="0"/>
        <v>6.002831665288007</v>
      </c>
      <c r="J17" s="24">
        <f t="shared" si="0"/>
        <v>5.912318744163549</v>
      </c>
      <c r="K17" s="24">
        <f t="shared" si="0"/>
        <v>5.81953340773487</v>
      </c>
      <c r="L17" s="24">
        <f t="shared" si="0"/>
        <v>5.647585831093581</v>
      </c>
      <c r="M17" s="24">
        <f t="shared" si="0"/>
        <v>5.53040095817221</v>
      </c>
      <c r="N17" s="24">
        <f t="shared" si="1"/>
        <v>5.359488328350117</v>
      </c>
    </row>
    <row r="18" spans="1:14" ht="10.5" customHeight="1">
      <c r="A18" s="21">
        <f t="shared" si="2"/>
        <v>0.0017</v>
      </c>
      <c r="B18" s="25"/>
      <c r="C18" s="26">
        <f t="shared" si="3"/>
        <v>3</v>
      </c>
      <c r="D18" s="27">
        <f t="shared" si="0"/>
        <v>7.600344636342978</v>
      </c>
      <c r="E18" s="27">
        <f t="shared" si="0"/>
        <v>6.710169438762924</v>
      </c>
      <c r="F18" s="27">
        <f t="shared" si="0"/>
        <v>6.885432284064701</v>
      </c>
      <c r="G18" s="27">
        <f t="shared" si="0"/>
        <v>6.74769060565967</v>
      </c>
      <c r="H18" s="27">
        <f t="shared" si="0"/>
        <v>6.400172727394043</v>
      </c>
      <c r="I18" s="27">
        <f t="shared" si="0"/>
        <v>6.0041432870106854</v>
      </c>
      <c r="J18" s="27">
        <f t="shared" si="0"/>
        <v>5.9136105887676695</v>
      </c>
      <c r="K18" s="27">
        <f t="shared" si="0"/>
        <v>5.82080497869655</v>
      </c>
      <c r="L18" s="27">
        <f t="shared" si="0"/>
        <v>5.648819831423722</v>
      </c>
      <c r="M18" s="27">
        <f t="shared" si="0"/>
        <v>5.53160935354898</v>
      </c>
      <c r="N18" s="27">
        <f t="shared" si="1"/>
        <v>5.360659379231745</v>
      </c>
    </row>
    <row r="19" spans="1:14" ht="10.5" customHeight="1">
      <c r="A19" s="21">
        <f t="shared" si="2"/>
        <v>0.0017</v>
      </c>
      <c r="B19" s="25"/>
      <c r="C19" s="23">
        <f t="shared" si="3"/>
        <v>4</v>
      </c>
      <c r="D19" s="24">
        <f t="shared" si="0"/>
        <v>7.601955453295767</v>
      </c>
      <c r="E19" s="24">
        <f t="shared" si="0"/>
        <v>6.7115915919948135</v>
      </c>
      <c r="F19" s="24">
        <f t="shared" si="0"/>
        <v>6.886936754464237</v>
      </c>
      <c r="G19" s="24">
        <f t="shared" si="0"/>
        <v>6.749164979433546</v>
      </c>
      <c r="H19" s="24">
        <f t="shared" si="0"/>
        <v>6.40157116833762</v>
      </c>
      <c r="I19" s="24">
        <f t="shared" si="0"/>
        <v>6.005455195323365</v>
      </c>
      <c r="J19" s="24">
        <f t="shared" si="0"/>
        <v>5.914902715640482</v>
      </c>
      <c r="K19" s="24">
        <f t="shared" si="0"/>
        <v>5.8220768274971215</v>
      </c>
      <c r="L19" s="24">
        <f t="shared" si="0"/>
        <v>5.650054101383553</v>
      </c>
      <c r="M19" s="24">
        <f t="shared" si="0"/>
        <v>5.5328180129607425</v>
      </c>
      <c r="N19" s="24">
        <f t="shared" si="1"/>
        <v>5.361830685988577</v>
      </c>
    </row>
    <row r="20" spans="1:14" ht="10.5" customHeight="1">
      <c r="A20" s="21">
        <f t="shared" si="2"/>
        <v>0.0017</v>
      </c>
      <c r="B20" s="25"/>
      <c r="C20" s="23">
        <f t="shared" si="3"/>
        <v>5</v>
      </c>
      <c r="D20" s="24">
        <f t="shared" si="0"/>
        <v>7.6035666116450775</v>
      </c>
      <c r="E20" s="24">
        <f t="shared" si="0"/>
        <v>6.71301404663784</v>
      </c>
      <c r="F20" s="24">
        <f t="shared" si="0"/>
        <v>6.888441553591304</v>
      </c>
      <c r="G20" s="24">
        <f t="shared" si="0"/>
        <v>6.750639675358828</v>
      </c>
      <c r="H20" s="24">
        <f t="shared" si="0"/>
        <v>6.402969914841243</v>
      </c>
      <c r="I20" s="24">
        <f t="shared" si="0"/>
        <v>6.006767390288669</v>
      </c>
      <c r="J20" s="24">
        <f t="shared" si="0"/>
        <v>5.91619512484366</v>
      </c>
      <c r="K20" s="24">
        <f t="shared" si="0"/>
        <v>5.823348954197293</v>
      </c>
      <c r="L20" s="24">
        <f t="shared" si="0"/>
        <v>5.651288641031988</v>
      </c>
      <c r="M20" s="24">
        <f t="shared" si="0"/>
        <v>5.534026936465191</v>
      </c>
      <c r="N20" s="24">
        <f t="shared" si="1"/>
        <v>5.363002248676521</v>
      </c>
    </row>
    <row r="21" spans="1:14" s="32" customFormat="1" ht="10.5" customHeight="1">
      <c r="A21" s="28">
        <f t="shared" si="2"/>
        <v>0.0017</v>
      </c>
      <c r="B21" s="29"/>
      <c r="C21" s="30">
        <f t="shared" si="3"/>
        <v>6</v>
      </c>
      <c r="D21" s="31">
        <f t="shared" si="0"/>
        <v>7.605178111463274</v>
      </c>
      <c r="E21" s="31">
        <f t="shared" si="0"/>
        <v>6.714436802755887</v>
      </c>
      <c r="F21" s="31">
        <f t="shared" si="0"/>
        <v>6.889946681517735</v>
      </c>
      <c r="G21" s="31">
        <f t="shared" si="0"/>
        <v>6.752114693505909</v>
      </c>
      <c r="H21" s="31">
        <f t="shared" si="0"/>
        <v>6.404368966971678</v>
      </c>
      <c r="I21" s="31">
        <f t="shared" si="0"/>
        <v>6.008079871969229</v>
      </c>
      <c r="J21" s="31">
        <f t="shared" si="0"/>
        <v>5.9174878164389</v>
      </c>
      <c r="K21" s="31">
        <f t="shared" si="0"/>
        <v>5.824621358857785</v>
      </c>
      <c r="L21" s="31">
        <f t="shared" si="0"/>
        <v>5.652523450427954</v>
      </c>
      <c r="M21" s="31">
        <f t="shared" si="0"/>
        <v>5.535236124120032</v>
      </c>
      <c r="N21" s="31">
        <f t="shared" si="1"/>
        <v>5.364174067351499</v>
      </c>
    </row>
    <row r="22" spans="1:14" ht="10.5" customHeight="1">
      <c r="A22" s="21">
        <f t="shared" si="2"/>
        <v>0.0017</v>
      </c>
      <c r="B22" s="25"/>
      <c r="C22" s="23">
        <f t="shared" si="3"/>
        <v>7</v>
      </c>
      <c r="D22" s="24">
        <f t="shared" si="0"/>
        <v>7.606789952822721</v>
      </c>
      <c r="E22" s="24">
        <f t="shared" si="0"/>
        <v>6.7158598604128485</v>
      </c>
      <c r="F22" s="24">
        <f t="shared" si="0"/>
        <v>6.891452138315368</v>
      </c>
      <c r="G22" s="24">
        <f t="shared" si="0"/>
        <v>6.753590033945191</v>
      </c>
      <c r="H22" s="24">
        <f t="shared" si="0"/>
        <v>6.405768324795701</v>
      </c>
      <c r="I22" s="24">
        <f t="shared" si="0"/>
        <v>6.0093926404276905</v>
      </c>
      <c r="J22" s="24">
        <f t="shared" si="0"/>
        <v>5.918780790487895</v>
      </c>
      <c r="K22" s="24">
        <f t="shared" si="0"/>
        <v>5.825894041539329</v>
      </c>
      <c r="L22" s="24">
        <f t="shared" si="0"/>
        <v>5.653758529630389</v>
      </c>
      <c r="M22" s="24">
        <f t="shared" si="0"/>
        <v>5.536445575982979</v>
      </c>
      <c r="N22" s="24">
        <f t="shared" si="1"/>
        <v>5.365346142069442</v>
      </c>
    </row>
    <row r="23" spans="1:14" ht="10.5" customHeight="1">
      <c r="A23" s="21">
        <f t="shared" si="2"/>
        <v>0.0017</v>
      </c>
      <c r="B23" s="25"/>
      <c r="C23" s="23">
        <f t="shared" si="3"/>
        <v>8</v>
      </c>
      <c r="D23" s="24">
        <f t="shared" si="0"/>
        <v>7.608402135795809</v>
      </c>
      <c r="E23" s="24">
        <f t="shared" si="0"/>
        <v>6.717283219672634</v>
      </c>
      <c r="F23" s="24">
        <f t="shared" si="0"/>
        <v>6.892957924056068</v>
      </c>
      <c r="G23" s="24">
        <f t="shared" si="0"/>
        <v>6.755065696747102</v>
      </c>
      <c r="H23" s="24">
        <f t="shared" si="0"/>
        <v>6.40716798838011</v>
      </c>
      <c r="I23" s="24">
        <f t="shared" si="0"/>
        <v>6.01070569572672</v>
      </c>
      <c r="J23" s="24">
        <f t="shared" si="0"/>
        <v>5.9200740470523705</v>
      </c>
      <c r="K23" s="24">
        <f t="shared" si="0"/>
        <v>5.827167002302679</v>
      </c>
      <c r="L23" s="24">
        <f t="shared" si="0"/>
        <v>5.65499387869825</v>
      </c>
      <c r="M23" s="24">
        <f t="shared" si="0"/>
        <v>5.537655292111764</v>
      </c>
      <c r="N23" s="24">
        <f t="shared" si="1"/>
        <v>5.366518472886301</v>
      </c>
    </row>
    <row r="24" spans="1:14" s="33" customFormat="1" ht="10.5" customHeight="1">
      <c r="A24" s="21">
        <f t="shared" si="2"/>
        <v>0.0017</v>
      </c>
      <c r="B24" s="25"/>
      <c r="C24" s="30">
        <f t="shared" si="3"/>
        <v>9</v>
      </c>
      <c r="D24" s="27">
        <f t="shared" si="0"/>
        <v>7.610014660454934</v>
      </c>
      <c r="E24" s="27">
        <f t="shared" si="0"/>
        <v>6.7187068805991625</v>
      </c>
      <c r="F24" s="27">
        <f t="shared" si="0"/>
        <v>6.894464038811704</v>
      </c>
      <c r="G24" s="27">
        <f t="shared" si="0"/>
        <v>6.7565416819820685</v>
      </c>
      <c r="H24" s="27">
        <f t="shared" si="0"/>
        <v>6.408567957791713</v>
      </c>
      <c r="I24" s="27">
        <f t="shared" si="0"/>
        <v>6.012019037928988</v>
      </c>
      <c r="J24" s="27">
        <f t="shared" si="0"/>
        <v>5.9213675861940525</v>
      </c>
      <c r="K24" s="27">
        <f t="shared" si="0"/>
        <v>5.828440241208591</v>
      </c>
      <c r="L24" s="27">
        <f t="shared" si="0"/>
        <v>5.6562294976905</v>
      </c>
      <c r="M24" s="27">
        <f t="shared" si="0"/>
        <v>5.538865272564128</v>
      </c>
      <c r="N24" s="27">
        <f t="shared" si="1"/>
        <v>5.3676910598580285</v>
      </c>
    </row>
    <row r="25" spans="1:14" s="32" customFormat="1" ht="10.5" customHeight="1">
      <c r="A25" s="21">
        <f t="shared" si="2"/>
        <v>0.0017</v>
      </c>
      <c r="B25" s="25"/>
      <c r="C25" s="34">
        <f t="shared" si="3"/>
        <v>10</v>
      </c>
      <c r="D25" s="24">
        <f t="shared" si="0"/>
        <v>7.611627526872519</v>
      </c>
      <c r="E25" s="24">
        <f t="shared" si="0"/>
        <v>6.720130843256373</v>
      </c>
      <c r="F25" s="24">
        <f t="shared" si="0"/>
        <v>6.89597048265417</v>
      </c>
      <c r="G25" s="24">
        <f t="shared" si="0"/>
        <v>6.758017989720551</v>
      </c>
      <c r="H25" s="24">
        <f t="shared" si="0"/>
        <v>6.409968233097333</v>
      </c>
      <c r="I25" s="24">
        <f t="shared" si="0"/>
        <v>6.0133326670971865</v>
      </c>
      <c r="J25" s="24">
        <f t="shared" si="0"/>
        <v>5.922661407974682</v>
      </c>
      <c r="K25" s="24">
        <f t="shared" si="0"/>
        <v>5.829713758317842</v>
      </c>
      <c r="L25" s="24">
        <f t="shared" si="0"/>
        <v>5.65746538666612</v>
      </c>
      <c r="M25" s="24">
        <f t="shared" si="0"/>
        <v>5.540075517397829</v>
      </c>
      <c r="N25" s="24">
        <f t="shared" si="1"/>
        <v>5.3688639030405945</v>
      </c>
    </row>
    <row r="26" spans="1:14" s="36" customFormat="1" ht="10.5" customHeight="1">
      <c r="A26" s="21">
        <f t="shared" si="2"/>
        <v>0.0017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7.613240735120991</v>
      </c>
      <c r="E26" s="24">
        <f t="shared" si="4"/>
        <v>6.7215551077082125</v>
      </c>
      <c r="F26" s="24">
        <f t="shared" si="4"/>
        <v>6.897477255655367</v>
      </c>
      <c r="G26" s="24">
        <f t="shared" si="4"/>
        <v>6.759494620033012</v>
      </c>
      <c r="H26" s="24">
        <f t="shared" si="4"/>
        <v>6.411368814363805</v>
      </c>
      <c r="I26" s="24">
        <f t="shared" si="4"/>
        <v>6.014646583294014</v>
      </c>
      <c r="J26" s="24">
        <f t="shared" si="4"/>
        <v>5.923955512456021</v>
      </c>
      <c r="K26" s="24">
        <f t="shared" si="4"/>
        <v>5.8309875536912195</v>
      </c>
      <c r="L26" s="24">
        <f t="shared" si="4"/>
        <v>5.658701545684096</v>
      </c>
      <c r="M26" s="24">
        <f t="shared" si="4"/>
        <v>5.541286026670629</v>
      </c>
      <c r="N26" s="24">
        <f t="shared" si="1"/>
        <v>5.370037002489985</v>
      </c>
    </row>
    <row r="27" spans="1:14" s="36" customFormat="1" ht="10.5" customHeight="1">
      <c r="A27" s="37">
        <f t="shared" si="2"/>
        <v>0.0017</v>
      </c>
      <c r="B27" s="35"/>
      <c r="C27" s="30">
        <f t="shared" si="3"/>
        <v>12</v>
      </c>
      <c r="D27" s="27">
        <f t="shared" si="4"/>
        <v>7.614854285272801</v>
      </c>
      <c r="E27" s="27">
        <f t="shared" si="4"/>
        <v>6.722979674018642</v>
      </c>
      <c r="F27" s="27">
        <f t="shared" si="4"/>
        <v>6.898984357887219</v>
      </c>
      <c r="G27" s="27">
        <f t="shared" si="4"/>
        <v>6.760971572989933</v>
      </c>
      <c r="H27" s="27">
        <f t="shared" si="4"/>
        <v>6.41276970165799</v>
      </c>
      <c r="I27" s="27">
        <f t="shared" si="4"/>
        <v>6.015960786582188</v>
      </c>
      <c r="J27" s="27">
        <f t="shared" si="4"/>
        <v>5.925249899699832</v>
      </c>
      <c r="K27" s="27">
        <f t="shared" si="4"/>
        <v>5.8322616273895225</v>
      </c>
      <c r="L27" s="27">
        <f t="shared" si="4"/>
        <v>5.659937974803438</v>
      </c>
      <c r="M27" s="27">
        <f t="shared" si="4"/>
        <v>5.542496800440311</v>
      </c>
      <c r="N27" s="27">
        <f t="shared" si="1"/>
        <v>5.371210358262191</v>
      </c>
    </row>
    <row r="28" spans="1:14" s="36" customFormat="1" ht="10.5" customHeight="1">
      <c r="A28" s="37">
        <f t="shared" si="2"/>
        <v>0.0017</v>
      </c>
      <c r="B28" s="35"/>
      <c r="C28" s="34">
        <f t="shared" si="3"/>
        <v>13</v>
      </c>
      <c r="D28" s="24">
        <f t="shared" si="4"/>
        <v>7.616468177400413</v>
      </c>
      <c r="E28" s="24">
        <f t="shared" si="4"/>
        <v>6.724404542251639</v>
      </c>
      <c r="F28" s="24">
        <f t="shared" si="4"/>
        <v>6.900491789421665</v>
      </c>
      <c r="G28" s="24">
        <f t="shared" si="4"/>
        <v>6.762448848661817</v>
      </c>
      <c r="H28" s="24">
        <f t="shared" si="4"/>
        <v>6.4141708950467455</v>
      </c>
      <c r="I28" s="24">
        <f t="shared" si="4"/>
        <v>6.017275277024439</v>
      </c>
      <c r="J28" s="24">
        <f t="shared" si="4"/>
        <v>5.92654456976791</v>
      </c>
      <c r="K28" s="24">
        <f t="shared" si="4"/>
        <v>5.833535979473567</v>
      </c>
      <c r="L28" s="24">
        <f t="shared" si="4"/>
        <v>5.661174674083162</v>
      </c>
      <c r="M28" s="24">
        <f t="shared" si="4"/>
        <v>5.543707838764669</v>
      </c>
      <c r="N28" s="24">
        <f t="shared" si="1"/>
        <v>5.372383970413222</v>
      </c>
    </row>
    <row r="29" spans="1:14" s="36" customFormat="1" ht="10.5" customHeight="1">
      <c r="A29" s="38">
        <f t="shared" si="2"/>
        <v>0.0017</v>
      </c>
      <c r="B29" s="35"/>
      <c r="C29" s="34">
        <f t="shared" si="3"/>
        <v>14</v>
      </c>
      <c r="D29" s="39">
        <f t="shared" si="4"/>
        <v>7.618082411576303</v>
      </c>
      <c r="E29" s="39">
        <f t="shared" si="4"/>
        <v>6.725829712471193</v>
      </c>
      <c r="F29" s="39">
        <f t="shared" si="4"/>
        <v>6.901999550330654</v>
      </c>
      <c r="G29" s="39">
        <f t="shared" si="4"/>
        <v>6.7639264471191725</v>
      </c>
      <c r="H29" s="39">
        <f t="shared" si="4"/>
        <v>6.415572394596961</v>
      </c>
      <c r="I29" s="39">
        <f t="shared" si="4"/>
        <v>6.018590054683507</v>
      </c>
      <c r="J29" s="39">
        <f t="shared" si="4"/>
        <v>5.927839522722041</v>
      </c>
      <c r="K29" s="39">
        <f t="shared" si="4"/>
        <v>5.834810610004177</v>
      </c>
      <c r="L29" s="39">
        <f t="shared" si="4"/>
        <v>5.662411643582296</v>
      </c>
      <c r="M29" s="39">
        <f t="shared" si="4"/>
        <v>5.544919141701505</v>
      </c>
      <c r="N29" s="39">
        <f t="shared" si="1"/>
        <v>5.373557838999093</v>
      </c>
    </row>
    <row r="30" spans="1:14" s="36" customFormat="1" ht="10.5" customHeight="1">
      <c r="A30" s="38">
        <f t="shared" si="2"/>
        <v>0.0017</v>
      </c>
      <c r="B30" s="35"/>
      <c r="C30" s="30">
        <f t="shared" si="3"/>
        <v>15</v>
      </c>
      <c r="D30" s="31">
        <f t="shared" si="4"/>
        <v>7.619696987872965</v>
      </c>
      <c r="E30" s="31">
        <f>100000*LVT/E$11*((1+E$12/100)^((DAYS360(E$6,$L$2)+$C30-1)/360)*((1+$A30)^(($C30-15)/30)))/100000</f>
        <v>6.727255184741309</v>
      </c>
      <c r="F30" s="31">
        <f>100000*LVT/F$11*((1+F$12/100)^((DAYS360(F$6,$L$2)+$C30-1)/360)*((1+$A30)^(($C30-15)/30)))/100000</f>
        <v>6.903507640686158</v>
      </c>
      <c r="G30" s="31">
        <f t="shared" si="4"/>
        <v>6.765404368432532</v>
      </c>
      <c r="H30" s="31">
        <f t="shared" si="4"/>
        <v>6.4169742003755275</v>
      </c>
      <c r="I30" s="31">
        <f t="shared" si="4"/>
        <v>6.0199051196221545</v>
      </c>
      <c r="J30" s="31">
        <f t="shared" si="4"/>
        <v>5.929134758624042</v>
      </c>
      <c r="K30" s="31">
        <f t="shared" si="4"/>
        <v>5.8360855190421965</v>
      </c>
      <c r="L30" s="31">
        <f>100000*LVT/L$11*((1+L$12/100)^((DAYS360(L$6,$L$2)+$C30-1)/360)*((1+$A30)^(($C30-15)/30)))/100000</f>
        <v>5.663648883359885</v>
      </c>
      <c r="M30" s="31">
        <f t="shared" si="4"/>
        <v>5.546130709308642</v>
      </c>
      <c r="N30" s="31">
        <f t="shared" si="1"/>
        <v>5.3747319640758375</v>
      </c>
    </row>
    <row r="31" spans="1:14" s="36" customFormat="1" ht="10.5" customHeight="1">
      <c r="A31" s="38">
        <f t="shared" si="2"/>
        <v>0.0017</v>
      </c>
      <c r="B31" s="40"/>
      <c r="C31" s="34">
        <f t="shared" si="3"/>
        <v>16</v>
      </c>
      <c r="D31" s="24">
        <f t="shared" si="4"/>
        <v>7.621311906362907</v>
      </c>
      <c r="E31" s="24">
        <f t="shared" si="4"/>
        <v>6.728680959125994</v>
      </c>
      <c r="F31" s="24">
        <f t="shared" si="4"/>
        <v>6.905016060560155</v>
      </c>
      <c r="G31" s="24">
        <f t="shared" si="4"/>
        <v>6.766882612672438</v>
      </c>
      <c r="H31" s="24">
        <f t="shared" si="4"/>
        <v>6.418376312449358</v>
      </c>
      <c r="I31" s="24">
        <f t="shared" si="4"/>
        <v>6.021220471903146</v>
      </c>
      <c r="J31" s="24">
        <f t="shared" si="4"/>
        <v>5.930430277535736</v>
      </c>
      <c r="K31" s="24">
        <f t="shared" si="4"/>
        <v>5.8373607066484805</v>
      </c>
      <c r="L31" s="24">
        <f t="shared" si="4"/>
        <v>5.664886393474983</v>
      </c>
      <c r="M31" s="24">
        <f t="shared" si="4"/>
        <v>5.547342541643905</v>
      </c>
      <c r="N31" s="24">
        <f t="shared" si="1"/>
        <v>5.375906345699501</v>
      </c>
    </row>
    <row r="32" spans="1:14" s="36" customFormat="1" ht="10.5" customHeight="1">
      <c r="A32" s="38">
        <f t="shared" si="2"/>
        <v>0.0017</v>
      </c>
      <c r="B32" s="40"/>
      <c r="C32" s="34">
        <f t="shared" si="3"/>
        <v>17</v>
      </c>
      <c r="D32" s="24">
        <f t="shared" si="4"/>
        <v>7.6229271671186565</v>
      </c>
      <c r="E32" s="24">
        <f t="shared" si="4"/>
        <v>6.730107035689291</v>
      </c>
      <c r="F32" s="24">
        <f t="shared" si="4"/>
        <v>6.906524810024654</v>
      </c>
      <c r="G32" s="24">
        <f t="shared" si="4"/>
        <v>6.768361179909449</v>
      </c>
      <c r="H32" s="24">
        <f t="shared" si="4"/>
        <v>6.419778730885378</v>
      </c>
      <c r="I32" s="24">
        <f t="shared" si="4"/>
        <v>6.02253611158927</v>
      </c>
      <c r="J32" s="24">
        <f t="shared" si="4"/>
        <v>5.931726079518961</v>
      </c>
      <c r="K32" s="24">
        <f t="shared" si="4"/>
        <v>5.838636172883895</v>
      </c>
      <c r="L32" s="24">
        <f t="shared" si="4"/>
        <v>5.666124173986662</v>
      </c>
      <c r="M32" s="24">
        <f t="shared" si="4"/>
        <v>5.548554638765139</v>
      </c>
      <c r="N32" s="24">
        <f t="shared" si="1"/>
        <v>5.377080983926135</v>
      </c>
    </row>
    <row r="33" spans="1:14" s="36" customFormat="1" ht="10.5" customHeight="1">
      <c r="A33" s="38">
        <f t="shared" si="2"/>
        <v>0.0017</v>
      </c>
      <c r="B33" s="40"/>
      <c r="C33" s="30">
        <f t="shared" si="3"/>
        <v>18</v>
      </c>
      <c r="D33" s="27">
        <f t="shared" si="4"/>
        <v>7.624542770212751</v>
      </c>
      <c r="E33" s="27">
        <f t="shared" si="4"/>
        <v>6.731533414495237</v>
      </c>
      <c r="F33" s="27">
        <f t="shared" si="4"/>
        <v>6.908033889151662</v>
      </c>
      <c r="G33" s="27">
        <f t="shared" si="4"/>
        <v>6.7698400702141415</v>
      </c>
      <c r="H33" s="27">
        <f t="shared" si="4"/>
        <v>6.4211814557505305</v>
      </c>
      <c r="I33" s="27">
        <f t="shared" si="4"/>
        <v>6.023852038743326</v>
      </c>
      <c r="J33" s="27">
        <f t="shared" si="4"/>
        <v>5.933022164635566</v>
      </c>
      <c r="K33" s="27">
        <f t="shared" si="4"/>
        <v>5.839911917809318</v>
      </c>
      <c r="L33" s="27">
        <f t="shared" si="4"/>
        <v>5.667362224954002</v>
      </c>
      <c r="M33" s="27">
        <f t="shared" si="4"/>
        <v>5.549767000730203</v>
      </c>
      <c r="N33" s="27">
        <f t="shared" si="1"/>
        <v>5.378255878811809</v>
      </c>
    </row>
    <row r="34" spans="1:14" s="36" customFormat="1" ht="10.5" customHeight="1">
      <c r="A34" s="38">
        <f t="shared" si="2"/>
        <v>0.0017</v>
      </c>
      <c r="B34" s="40"/>
      <c r="C34" s="34">
        <f t="shared" si="3"/>
        <v>19</v>
      </c>
      <c r="D34" s="24">
        <f t="shared" si="4"/>
        <v>7.626158715717746</v>
      </c>
      <c r="E34" s="24">
        <f t="shared" si="4"/>
        <v>6.732960095607891</v>
      </c>
      <c r="F34" s="24">
        <f t="shared" si="4"/>
        <v>6.909543298013219</v>
      </c>
      <c r="G34" s="24">
        <f t="shared" si="4"/>
        <v>6.771319283657108</v>
      </c>
      <c r="H34" s="24">
        <f t="shared" si="4"/>
        <v>6.422584487111765</v>
      </c>
      <c r="I34" s="24">
        <f t="shared" si="4"/>
        <v>6.025168253428121</v>
      </c>
      <c r="J34" s="24">
        <f t="shared" si="4"/>
        <v>5.93431853294742</v>
      </c>
      <c r="K34" s="24">
        <f t="shared" si="4"/>
        <v>5.8411879414856465</v>
      </c>
      <c r="L34" s="24">
        <f t="shared" si="4"/>
        <v>5.6686005464361005</v>
      </c>
      <c r="M34" s="24">
        <f t="shared" si="4"/>
        <v>5.550979627596961</v>
      </c>
      <c r="N34" s="24">
        <f t="shared" si="1"/>
        <v>5.379431030412605</v>
      </c>
    </row>
    <row r="35" spans="1:14" s="36" customFormat="1" ht="10.5" customHeight="1">
      <c r="A35" s="38">
        <f t="shared" si="2"/>
        <v>0.0017</v>
      </c>
      <c r="B35" s="40"/>
      <c r="C35" s="34">
        <f t="shared" si="3"/>
        <v>20</v>
      </c>
      <c r="D35" s="24">
        <f t="shared" si="4"/>
        <v>7.62777500370621</v>
      </c>
      <c r="E35" s="24">
        <f t="shared" si="4"/>
        <v>6.73438707909132</v>
      </c>
      <c r="F35" s="24">
        <f t="shared" si="4"/>
        <v>6.911053036681363</v>
      </c>
      <c r="G35" s="24">
        <f t="shared" si="4"/>
        <v>6.772798820308948</v>
      </c>
      <c r="H35" s="24">
        <f t="shared" si="4"/>
        <v>6.423987825036053</v>
      </c>
      <c r="I35" s="24">
        <f t="shared" si="4"/>
        <v>6.026484755706486</v>
      </c>
      <c r="J35" s="24">
        <f t="shared" si="4"/>
        <v>5.935615184516395</v>
      </c>
      <c r="K35" s="24">
        <f t="shared" si="4"/>
        <v>5.842464243973786</v>
      </c>
      <c r="L35" s="24">
        <f t="shared" si="4"/>
        <v>5.6698391384920575</v>
      </c>
      <c r="M35" s="24">
        <f t="shared" si="4"/>
        <v>5.552192519423297</v>
      </c>
      <c r="N35" s="24">
        <f t="shared" si="1"/>
        <v>5.380606438784612</v>
      </c>
    </row>
    <row r="36" spans="1:14" s="36" customFormat="1" ht="10.5" customHeight="1">
      <c r="A36" s="38">
        <f t="shared" si="2"/>
        <v>0.0017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7.629391634250735</v>
      </c>
      <c r="E36" s="27">
        <f t="shared" si="5"/>
        <v>6.735814365009614</v>
      </c>
      <c r="F36" s="27">
        <f t="shared" si="5"/>
        <v>6.9125631052281635</v>
      </c>
      <c r="G36" s="27">
        <f t="shared" si="5"/>
        <v>6.77427868024029</v>
      </c>
      <c r="H36" s="27">
        <f t="shared" si="5"/>
        <v>6.425391469590384</v>
      </c>
      <c r="I36" s="27">
        <f t="shared" si="5"/>
        <v>6.027801545641256</v>
      </c>
      <c r="J36" s="27">
        <f t="shared" si="5"/>
        <v>5.936912119404391</v>
      </c>
      <c r="K36" s="27">
        <f t="shared" si="5"/>
        <v>5.843740825334661</v>
      </c>
      <c r="L36" s="27">
        <f t="shared" si="5"/>
        <v>5.671078001181002</v>
      </c>
      <c r="M36" s="27">
        <f t="shared" si="5"/>
        <v>5.5534056762671025</v>
      </c>
      <c r="N36" s="27">
        <f t="shared" si="1"/>
        <v>5.381782103983939</v>
      </c>
    </row>
    <row r="37" spans="1:14" s="36" customFormat="1" ht="10.5" customHeight="1">
      <c r="A37" s="38">
        <f t="shared" si="2"/>
        <v>0.0017</v>
      </c>
      <c r="B37" s="40"/>
      <c r="C37" s="34">
        <f t="shared" si="3"/>
        <v>22</v>
      </c>
      <c r="D37" s="24">
        <f t="shared" si="5"/>
        <v>7.631008607423918</v>
      </c>
      <c r="E37" s="24">
        <f t="shared" si="5"/>
        <v>6.73724195342687</v>
      </c>
      <c r="F37" s="24">
        <f t="shared" si="5"/>
        <v>6.914073503725696</v>
      </c>
      <c r="G37" s="24">
        <f t="shared" si="5"/>
        <v>6.775758863521764</v>
      </c>
      <c r="H37" s="24">
        <f t="shared" si="5"/>
        <v>6.426795420841749</v>
      </c>
      <c r="I37" s="24">
        <f t="shared" si="5"/>
        <v>6.029118623295285</v>
      </c>
      <c r="J37" s="24">
        <f t="shared" si="5"/>
        <v>5.938209337673305</v>
      </c>
      <c r="K37" s="24">
        <f t="shared" si="5"/>
        <v>5.845017685629198</v>
      </c>
      <c r="L37" s="24">
        <f t="shared" si="5"/>
        <v>5.672317134562062</v>
      </c>
      <c r="M37" s="24">
        <f t="shared" si="5"/>
        <v>5.5546190981862855</v>
      </c>
      <c r="N37" s="24">
        <f t="shared" si="1"/>
        <v>5.3829580260666985</v>
      </c>
    </row>
    <row r="38" spans="1:14" s="36" customFormat="1" ht="10.5" customHeight="1">
      <c r="A38" s="38">
        <f t="shared" si="2"/>
        <v>0.0017</v>
      </c>
      <c r="B38" s="40"/>
      <c r="C38" s="34">
        <f t="shared" si="3"/>
        <v>23</v>
      </c>
      <c r="D38" s="24">
        <f t="shared" si="5"/>
        <v>7.632625923298375</v>
      </c>
      <c r="E38" s="24">
        <f t="shared" si="5"/>
        <v>6.738669844407198</v>
      </c>
      <c r="F38" s="24">
        <f t="shared" si="5"/>
        <v>6.915584232246056</v>
      </c>
      <c r="G38" s="24">
        <f t="shared" si="5"/>
        <v>6.77723937022403</v>
      </c>
      <c r="H38" s="24">
        <f t="shared" si="5"/>
        <v>6.428199678857167</v>
      </c>
      <c r="I38" s="24">
        <f t="shared" si="5"/>
        <v>6.030435988731441</v>
      </c>
      <c r="J38" s="24">
        <f t="shared" si="5"/>
        <v>5.9395068393850625</v>
      </c>
      <c r="K38" s="24">
        <f t="shared" si="5"/>
        <v>5.846294824918352</v>
      </c>
      <c r="L38" s="24">
        <f t="shared" si="5"/>
        <v>5.673556538694388</v>
      </c>
      <c r="M38" s="24">
        <f t="shared" si="5"/>
        <v>5.555832785238768</v>
      </c>
      <c r="N38" s="24">
        <f t="shared" si="1"/>
        <v>5.384134205089021</v>
      </c>
    </row>
    <row r="39" spans="1:14" s="36" customFormat="1" ht="10.5" customHeight="1">
      <c r="A39" s="38">
        <f t="shared" si="2"/>
        <v>0.0017</v>
      </c>
      <c r="B39" s="40"/>
      <c r="C39" s="30">
        <f t="shared" si="3"/>
        <v>24</v>
      </c>
      <c r="D39" s="27">
        <f t="shared" si="5"/>
        <v>7.634243581946738</v>
      </c>
      <c r="E39" s="27">
        <f t="shared" si="5"/>
        <v>6.740098038014719</v>
      </c>
      <c r="F39" s="27">
        <f t="shared" si="5"/>
        <v>6.917095290861355</v>
      </c>
      <c r="G39" s="27">
        <f t="shared" si="5"/>
        <v>6.778720200417747</v>
      </c>
      <c r="H39" s="27">
        <f t="shared" si="5"/>
        <v>6.42960424370366</v>
      </c>
      <c r="I39" s="27">
        <f t="shared" si="5"/>
        <v>6.031753642012604</v>
      </c>
      <c r="J39" s="27">
        <f t="shared" si="5"/>
        <v>5.9408046246015935</v>
      </c>
      <c r="K39" s="27">
        <f t="shared" si="5"/>
        <v>5.847572243263077</v>
      </c>
      <c r="L39" s="27">
        <f t="shared" si="5"/>
        <v>5.674796213637134</v>
      </c>
      <c r="M39" s="27">
        <f t="shared" si="5"/>
        <v>5.557046737482476</v>
      </c>
      <c r="N39" s="27">
        <f t="shared" si="1"/>
        <v>5.385310641107051</v>
      </c>
    </row>
    <row r="40" spans="1:14" s="36" customFormat="1" ht="10.5" customHeight="1">
      <c r="A40" s="38">
        <f t="shared" si="2"/>
        <v>0.0017</v>
      </c>
      <c r="B40" s="40"/>
      <c r="C40" s="34">
        <f t="shared" si="3"/>
        <v>25</v>
      </c>
      <c r="D40" s="24">
        <f t="shared" si="5"/>
        <v>7.63586158344166</v>
      </c>
      <c r="E40" s="24">
        <f t="shared" si="5"/>
        <v>6.741526534313583</v>
      </c>
      <c r="F40" s="24">
        <f t="shared" si="5"/>
        <v>6.918606679643718</v>
      </c>
      <c r="G40" s="24">
        <f t="shared" si="5"/>
        <v>6.780201354173606</v>
      </c>
      <c r="H40" s="24">
        <f t="shared" si="5"/>
        <v>6.4310091154482825</v>
      </c>
      <c r="I40" s="24">
        <f t="shared" si="5"/>
        <v>6.033071583201669</v>
      </c>
      <c r="J40" s="24">
        <f t="shared" si="5"/>
        <v>5.942102693384841</v>
      </c>
      <c r="K40" s="24">
        <f t="shared" si="5"/>
        <v>5.84884994072435</v>
      </c>
      <c r="L40" s="24">
        <f t="shared" si="5"/>
        <v>5.676036159449479</v>
      </c>
      <c r="M40" s="24">
        <f t="shared" si="5"/>
        <v>5.558260954975358</v>
      </c>
      <c r="N40" s="24">
        <f t="shared" si="1"/>
        <v>5.3864873341769375</v>
      </c>
    </row>
    <row r="41" spans="1:14" s="36" customFormat="1" ht="10.5" customHeight="1">
      <c r="A41" s="38">
        <f t="shared" si="2"/>
        <v>0.0017</v>
      </c>
      <c r="B41" s="40"/>
      <c r="C41" s="34">
        <f t="shared" si="3"/>
        <v>26</v>
      </c>
      <c r="D41" s="24">
        <f t="shared" si="5"/>
        <v>7.637479927855797</v>
      </c>
      <c r="E41" s="24">
        <f t="shared" si="5"/>
        <v>6.742955333367931</v>
      </c>
      <c r="F41" s="24">
        <f t="shared" si="5"/>
        <v>6.920118398665285</v>
      </c>
      <c r="G41" s="24">
        <f t="shared" si="5"/>
        <v>6.781682831562297</v>
      </c>
      <c r="H41" s="24">
        <f t="shared" si="5"/>
        <v>6.432414294158077</v>
      </c>
      <c r="I41" s="24">
        <f t="shared" si="5"/>
        <v>6.034389812361541</v>
      </c>
      <c r="J41" s="24">
        <f t="shared" si="5"/>
        <v>5.943401045796769</v>
      </c>
      <c r="K41" s="24">
        <f t="shared" si="5"/>
        <v>5.850127917363157</v>
      </c>
      <c r="L41" s="24">
        <f t="shared" si="5"/>
        <v>5.677276376190602</v>
      </c>
      <c r="M41" s="24">
        <f t="shared" si="5"/>
        <v>5.55947543777537</v>
      </c>
      <c r="N41" s="24">
        <f t="shared" si="1"/>
        <v>5.387664284354847</v>
      </c>
    </row>
    <row r="42" spans="1:14" s="36" customFormat="1" ht="10.5" customHeight="1">
      <c r="A42" s="38">
        <f t="shared" si="2"/>
        <v>0.0017</v>
      </c>
      <c r="B42" s="40"/>
      <c r="C42" s="30">
        <f t="shared" si="3"/>
        <v>27</v>
      </c>
      <c r="D42" s="27">
        <f t="shared" si="5"/>
        <v>7.6390986152618305</v>
      </c>
      <c r="E42" s="27">
        <f t="shared" si="5"/>
        <v>6.744384435241936</v>
      </c>
      <c r="F42" s="27">
        <f t="shared" si="5"/>
        <v>6.921630447998216</v>
      </c>
      <c r="G42" s="27">
        <f t="shared" si="5"/>
        <v>6.783164632654543</v>
      </c>
      <c r="H42" s="27">
        <f t="shared" si="5"/>
        <v>6.433819779900127</v>
      </c>
      <c r="I42" s="27">
        <f t="shared" si="5"/>
        <v>6.035708329555146</v>
      </c>
      <c r="J42" s="27">
        <f t="shared" si="5"/>
        <v>5.944699681899349</v>
      </c>
      <c r="K42" s="27">
        <f t="shared" si="5"/>
        <v>5.851406173240501</v>
      </c>
      <c r="L42" s="27">
        <f t="shared" si="5"/>
        <v>5.678516863919704</v>
      </c>
      <c r="M42" s="27">
        <f t="shared" si="5"/>
        <v>5.560690185940481</v>
      </c>
      <c r="N42" s="27">
        <f t="shared" si="1"/>
        <v>5.388841491696963</v>
      </c>
    </row>
    <row r="43" spans="1:14" s="36" customFormat="1" ht="10.5" customHeight="1">
      <c r="A43" s="38">
        <f t="shared" si="2"/>
        <v>0.0017</v>
      </c>
      <c r="B43" s="40"/>
      <c r="C43" s="34">
        <f t="shared" si="3"/>
        <v>28</v>
      </c>
      <c r="D43" s="24">
        <f t="shared" si="5"/>
        <v>7.6407176457324555</v>
      </c>
      <c r="E43" s="24">
        <f t="shared" si="5"/>
        <v>6.745813839999775</v>
      </c>
      <c r="F43" s="24">
        <f t="shared" si="5"/>
        <v>6.923142827714682</v>
      </c>
      <c r="G43" s="24">
        <f t="shared" si="5"/>
        <v>6.78464675752107</v>
      </c>
      <c r="H43" s="24">
        <f t="shared" si="5"/>
        <v>6.435225572741513</v>
      </c>
      <c r="I43" s="24">
        <f t="shared" si="5"/>
        <v>6.037027134845419</v>
      </c>
      <c r="J43" s="24">
        <f t="shared" si="5"/>
        <v>5.945998601754567</v>
      </c>
      <c r="K43" s="24">
        <f t="shared" si="5"/>
        <v>5.852684708417394</v>
      </c>
      <c r="L43" s="24">
        <f t="shared" si="5"/>
        <v>5.679757622695997</v>
      </c>
      <c r="M43" s="24">
        <f t="shared" si="5"/>
        <v>5.561905199528674</v>
      </c>
      <c r="N43" s="24">
        <f t="shared" si="1"/>
        <v>5.39001895625947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6802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344.5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0.0017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0.0017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0.0017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5.209162580370082</v>
      </c>
      <c r="E55" s="24">
        <f t="shared" si="7"/>
        <v>4.3989514392805535</v>
      </c>
      <c r="F55" s="24">
        <f t="shared" si="7"/>
        <v>4.18253157624905</v>
      </c>
      <c r="G55" s="24">
        <f t="shared" si="7"/>
        <v>4.1134088874179024</v>
      </c>
      <c r="H55" s="24">
        <f t="shared" si="7"/>
        <v>4.038212656786776</v>
      </c>
      <c r="I55" s="24">
        <f t="shared" si="7"/>
        <v>4.019048459291702</v>
      </c>
      <c r="J55" s="24">
        <f t="shared" si="7"/>
        <v>3.943327979863591</v>
      </c>
      <c r="K55" s="24">
        <f aca="true" t="shared" si="8" ref="K55:N82">100000*NVT/K$50*((1+K$51/100)^((DAYS360(K$45,$L$2)+$C55-1)/360)*((1+$A55)^(($C55-15)/30)))/100000</f>
        <v>3.852971427876312</v>
      </c>
      <c r="L55" s="24">
        <f t="shared" si="8"/>
        <v>3.7048616059166215</v>
      </c>
      <c r="M55" s="24">
        <f t="shared" si="8"/>
        <v>3.249650479678622</v>
      </c>
      <c r="N55" s="24">
        <f t="shared" si="8"/>
        <v>2.5039348583990937</v>
      </c>
    </row>
    <row r="56" spans="1:14" ht="10.5" customHeight="1">
      <c r="A56" s="21">
        <f t="shared" si="6"/>
        <v>0.0017</v>
      </c>
      <c r="B56" s="49"/>
      <c r="C56" s="48">
        <f aca="true" t="shared" si="9" ref="C56:C82">C55+1</f>
        <v>2</v>
      </c>
      <c r="D56" s="24">
        <f t="shared" si="7"/>
        <v>5.210300785000554</v>
      </c>
      <c r="E56" s="24">
        <f t="shared" si="7"/>
        <v>4.399796764882301</v>
      </c>
      <c r="F56" s="24">
        <f t="shared" si="7"/>
        <v>4.183307613013944</v>
      </c>
      <c r="G56" s="24">
        <f t="shared" si="7"/>
        <v>4.11417209899622</v>
      </c>
      <c r="H56" s="24">
        <f t="shared" si="7"/>
        <v>4.038961916279263</v>
      </c>
      <c r="I56" s="24">
        <f t="shared" si="7"/>
        <v>4.019794163013824</v>
      </c>
      <c r="J56" s="24">
        <f t="shared" si="7"/>
        <v>3.944059634229522</v>
      </c>
      <c r="K56" s="24">
        <f t="shared" si="8"/>
        <v>3.8536863172746596</v>
      </c>
      <c r="L56" s="24">
        <f t="shared" si="8"/>
        <v>3.705549014669578</v>
      </c>
      <c r="M56" s="24">
        <f t="shared" si="8"/>
        <v>3.2502534274865007</v>
      </c>
      <c r="N56" s="24">
        <f t="shared" si="8"/>
        <v>2.5043994443733038</v>
      </c>
    </row>
    <row r="57" spans="1:14" ht="10.5" customHeight="1">
      <c r="A57" s="21">
        <f t="shared" si="6"/>
        <v>0.0017</v>
      </c>
      <c r="B57" s="49"/>
      <c r="C57" s="50">
        <f t="shared" si="9"/>
        <v>3</v>
      </c>
      <c r="D57" s="27">
        <f t="shared" si="7"/>
        <v>5.211439238329308</v>
      </c>
      <c r="E57" s="27">
        <f t="shared" si="7"/>
        <v>4.400642252926254</v>
      </c>
      <c r="F57" s="27">
        <f t="shared" si="7"/>
        <v>4.184083793766527</v>
      </c>
      <c r="G57" s="27">
        <f t="shared" si="7"/>
        <v>4.114935452182614</v>
      </c>
      <c r="H57" s="27">
        <f t="shared" si="7"/>
        <v>4.03971131479112</v>
      </c>
      <c r="I57" s="27">
        <f t="shared" si="7"/>
        <v>4.020540005095571</v>
      </c>
      <c r="J57" s="27">
        <f t="shared" si="7"/>
        <v>3.9447914243483293</v>
      </c>
      <c r="K57" s="27">
        <f t="shared" si="8"/>
        <v>3.854401339315272</v>
      </c>
      <c r="L57" s="27">
        <f t="shared" si="8"/>
        <v>3.706236550965976</v>
      </c>
      <c r="M57" s="27">
        <f t="shared" si="8"/>
        <v>3.2508564871667374</v>
      </c>
      <c r="N57" s="27">
        <f t="shared" si="8"/>
        <v>2.5048641165478904</v>
      </c>
    </row>
    <row r="58" spans="1:14" ht="10.5" customHeight="1">
      <c r="A58" s="21">
        <f t="shared" si="6"/>
        <v>0.0017</v>
      </c>
      <c r="B58" s="49"/>
      <c r="C58" s="48">
        <f t="shared" si="9"/>
        <v>4</v>
      </c>
      <c r="D58" s="24">
        <f t="shared" si="7"/>
        <v>5.212577940410682</v>
      </c>
      <c r="E58" s="24">
        <f t="shared" si="7"/>
        <v>4.401487903443626</v>
      </c>
      <c r="F58" s="24">
        <f t="shared" si="7"/>
        <v>4.184860118533517</v>
      </c>
      <c r="G58" s="24">
        <f t="shared" si="7"/>
        <v>4.115698947003357</v>
      </c>
      <c r="H58" s="24">
        <f t="shared" si="7"/>
        <v>4.040460852348143</v>
      </c>
      <c r="I58" s="24">
        <f t="shared" si="7"/>
        <v>4.021285985562615</v>
      </c>
      <c r="J58" s="24">
        <f t="shared" si="7"/>
        <v>3.945523350245198</v>
      </c>
      <c r="K58" s="24">
        <f t="shared" si="8"/>
        <v>3.8551164940227576</v>
      </c>
      <c r="L58" s="24">
        <f t="shared" si="8"/>
        <v>3.7069242148294776</v>
      </c>
      <c r="M58" s="24">
        <f t="shared" si="8"/>
        <v>3.251459658740087</v>
      </c>
      <c r="N58" s="24">
        <f t="shared" si="8"/>
        <v>2.5053288749388467</v>
      </c>
    </row>
    <row r="59" spans="1:14" ht="10.5" customHeight="1">
      <c r="A59" s="21">
        <f t="shared" si="6"/>
        <v>0.0017</v>
      </c>
      <c r="B59" s="49"/>
      <c r="C59" s="48">
        <f t="shared" si="9"/>
        <v>5</v>
      </c>
      <c r="D59" s="24">
        <f t="shared" si="7"/>
        <v>5.213716891299031</v>
      </c>
      <c r="E59" s="24">
        <f t="shared" si="7"/>
        <v>4.402333716465643</v>
      </c>
      <c r="F59" s="24">
        <f t="shared" si="7"/>
        <v>4.185636587341632</v>
      </c>
      <c r="G59" s="24">
        <f t="shared" si="7"/>
        <v>4.116462583484726</v>
      </c>
      <c r="H59" s="24">
        <f t="shared" si="7"/>
        <v>4.04121052897613</v>
      </c>
      <c r="I59" s="24">
        <f t="shared" si="7"/>
        <v>4.022032104440633</v>
      </c>
      <c r="J59" s="24">
        <f t="shared" si="7"/>
        <v>3.946255411945323</v>
      </c>
      <c r="K59" s="24">
        <f t="shared" si="8"/>
        <v>3.855831781421732</v>
      </c>
      <c r="L59" s="24">
        <f t="shared" si="8"/>
        <v>3.7076120062837523</v>
      </c>
      <c r="M59" s="24">
        <f t="shared" si="8"/>
        <v>3.252062942227312</v>
      </c>
      <c r="N59" s="24">
        <f t="shared" si="8"/>
        <v>2.50579371956217</v>
      </c>
    </row>
    <row r="60" spans="1:14" ht="10.5" customHeight="1">
      <c r="A60" s="21">
        <f t="shared" si="6"/>
        <v>0.0017</v>
      </c>
      <c r="B60" s="49"/>
      <c r="C60" s="50">
        <f t="shared" si="9"/>
        <v>6</v>
      </c>
      <c r="D60" s="27">
        <f t="shared" si="7"/>
        <v>5.214856091048719</v>
      </c>
      <c r="E60" s="27">
        <f t="shared" si="7"/>
        <v>4.40317969202353</v>
      </c>
      <c r="F60" s="27">
        <f t="shared" si="7"/>
        <v>4.1864132002176015</v>
      </c>
      <c r="G60" s="27">
        <f t="shared" si="7"/>
        <v>4.1172263616530085</v>
      </c>
      <c r="H60" s="27">
        <f t="shared" si="7"/>
        <v>4.041960344700885</v>
      </c>
      <c r="I60" s="27">
        <f t="shared" si="7"/>
        <v>4.022778361755306</v>
      </c>
      <c r="J60" s="27">
        <f t="shared" si="7"/>
        <v>3.946987609473901</v>
      </c>
      <c r="K60" s="27">
        <f t="shared" si="8"/>
        <v>3.8565472015368183</v>
      </c>
      <c r="L60" s="27">
        <f t="shared" si="8"/>
        <v>3.7082999253524753</v>
      </c>
      <c r="M60" s="27">
        <f t="shared" si="8"/>
        <v>3.252666337649178</v>
      </c>
      <c r="N60" s="27">
        <f t="shared" si="8"/>
        <v>2.5062586504338613</v>
      </c>
    </row>
    <row r="61" spans="1:14" ht="10.5" customHeight="1">
      <c r="A61" s="21">
        <f t="shared" si="6"/>
        <v>0.0017</v>
      </c>
      <c r="B61" s="49"/>
      <c r="C61" s="48">
        <f t="shared" si="9"/>
        <v>7</v>
      </c>
      <c r="D61" s="24">
        <f t="shared" si="7"/>
        <v>5.215995539714123</v>
      </c>
      <c r="E61" s="24">
        <f t="shared" si="7"/>
        <v>4.4040258301485204</v>
      </c>
      <c r="F61" s="24">
        <f t="shared" si="7"/>
        <v>4.187189957188152</v>
      </c>
      <c r="G61" s="24">
        <f t="shared" si="7"/>
        <v>4.1179902815344915</v>
      </c>
      <c r="H61" s="24">
        <f t="shared" si="7"/>
        <v>4.042710299548217</v>
      </c>
      <c r="I61" s="24">
        <f t="shared" si="7"/>
        <v>4.023524757532319</v>
      </c>
      <c r="J61" s="24">
        <f t="shared" si="7"/>
        <v>3.947719942856133</v>
      </c>
      <c r="K61" s="24">
        <f t="shared" si="8"/>
        <v>3.8572627543926363</v>
      </c>
      <c r="L61" s="24">
        <f t="shared" si="8"/>
        <v>3.708987972059323</v>
      </c>
      <c r="M61" s="24">
        <f t="shared" si="8"/>
        <v>3.253269845026451</v>
      </c>
      <c r="N61" s="24">
        <f t="shared" si="8"/>
        <v>2.506723667569921</v>
      </c>
    </row>
    <row r="62" spans="1:14" ht="10.5" customHeight="1">
      <c r="A62" s="21">
        <f t="shared" si="6"/>
        <v>0.0017</v>
      </c>
      <c r="B62" s="49"/>
      <c r="C62" s="48">
        <f t="shared" si="9"/>
        <v>8</v>
      </c>
      <c r="D62" s="24">
        <f t="shared" si="7"/>
        <v>5.2171352373496305</v>
      </c>
      <c r="E62" s="24">
        <f t="shared" si="7"/>
        <v>4.404872130871857</v>
      </c>
      <c r="F62" s="24">
        <f t="shared" si="7"/>
        <v>4.1879668582800225</v>
      </c>
      <c r="G62" s="24">
        <f t="shared" si="7"/>
        <v>4.118754343155471</v>
      </c>
      <c r="H62" s="24">
        <f t="shared" si="7"/>
        <v>4.04346039354394</v>
      </c>
      <c r="I62" s="24">
        <f t="shared" si="7"/>
        <v>4.0242712917973655</v>
      </c>
      <c r="J62" s="24">
        <f t="shared" si="7"/>
        <v>3.948452412117227</v>
      </c>
      <c r="K62" s="24">
        <f t="shared" si="8"/>
        <v>3.857978440013819</v>
      </c>
      <c r="L62" s="24">
        <f t="shared" si="8"/>
        <v>3.709676146427978</v>
      </c>
      <c r="M62" s="24">
        <f t="shared" si="8"/>
        <v>3.253873464379906</v>
      </c>
      <c r="N62" s="24">
        <f t="shared" si="8"/>
        <v>2.5071887709863567</v>
      </c>
    </row>
    <row r="63" spans="1:14" s="32" customFormat="1" ht="10.5" customHeight="1">
      <c r="A63" s="21">
        <f t="shared" si="6"/>
        <v>0.0017</v>
      </c>
      <c r="B63" s="51"/>
      <c r="C63" s="52">
        <f t="shared" si="9"/>
        <v>9</v>
      </c>
      <c r="D63" s="27">
        <f t="shared" si="7"/>
        <v>5.2182751840096415</v>
      </c>
      <c r="E63" s="27">
        <f t="shared" si="7"/>
        <v>4.405718594224781</v>
      </c>
      <c r="F63" s="27">
        <f t="shared" si="7"/>
        <v>4.188743903519953</v>
      </c>
      <c r="G63" s="27">
        <f t="shared" si="7"/>
        <v>4.119518546542243</v>
      </c>
      <c r="H63" s="27">
        <f t="shared" si="7"/>
        <v>4.044210626713869</v>
      </c>
      <c r="I63" s="27">
        <f t="shared" si="7"/>
        <v>4.025017964576137</v>
      </c>
      <c r="J63" s="27">
        <f t="shared" si="7"/>
        <v>3.949185017282394</v>
      </c>
      <c r="K63" s="27">
        <f t="shared" si="8"/>
        <v>3.858694258424998</v>
      </c>
      <c r="L63" s="27">
        <f t="shared" si="8"/>
        <v>3.7103644484821263</v>
      </c>
      <c r="M63" s="27">
        <f t="shared" si="8"/>
        <v>3.254477195730318</v>
      </c>
      <c r="N63" s="27">
        <f t="shared" si="8"/>
        <v>2.507653960699176</v>
      </c>
    </row>
    <row r="64" spans="1:14" s="32" customFormat="1" ht="10.5" customHeight="1">
      <c r="A64" s="21">
        <f t="shared" si="6"/>
        <v>0.0017</v>
      </c>
      <c r="B64" s="51"/>
      <c r="C64" s="53">
        <f t="shared" si="9"/>
        <v>10</v>
      </c>
      <c r="D64" s="24">
        <f t="shared" si="7"/>
        <v>5.21941537974857</v>
      </c>
      <c r="E64" s="24">
        <f t="shared" si="7"/>
        <v>4.406565220238549</v>
      </c>
      <c r="F64" s="24">
        <f t="shared" si="7"/>
        <v>4.189521092934687</v>
      </c>
      <c r="G64" s="24">
        <f t="shared" si="7"/>
        <v>4.120282891721113</v>
      </c>
      <c r="H64" s="24">
        <f t="shared" si="7"/>
        <v>4.044960999083829</v>
      </c>
      <c r="I64" s="24">
        <f t="shared" si="7"/>
        <v>4.025764775894337</v>
      </c>
      <c r="J64" s="24">
        <f t="shared" si="7"/>
        <v>3.9499177583768503</v>
      </c>
      <c r="K64" s="24">
        <f t="shared" si="8"/>
        <v>3.859410209650812</v>
      </c>
      <c r="L64" s="24">
        <f t="shared" si="8"/>
        <v>3.7110528782454617</v>
      </c>
      <c r="M64" s="24">
        <f t="shared" si="8"/>
        <v>3.2550810390984672</v>
      </c>
      <c r="N64" s="24">
        <f t="shared" si="8"/>
        <v>2.508119236724391</v>
      </c>
    </row>
    <row r="65" spans="1:14" s="36" customFormat="1" ht="10.5" customHeight="1">
      <c r="A65" s="37">
        <f t="shared" si="6"/>
        <v>0.0017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5.220555824620835</v>
      </c>
      <c r="E65" s="24">
        <f t="shared" si="10"/>
        <v>4.407412008944414</v>
      </c>
      <c r="F65" s="24">
        <f t="shared" si="10"/>
        <v>4.190298426550976</v>
      </c>
      <c r="G65" s="24">
        <f t="shared" si="10"/>
        <v>4.121047378718388</v>
      </c>
      <c r="H65" s="24">
        <f t="shared" si="10"/>
        <v>4.045711510679647</v>
      </c>
      <c r="I65" s="24">
        <f t="shared" si="10"/>
        <v>4.026511725777667</v>
      </c>
      <c r="J65" s="24">
        <f t="shared" si="10"/>
        <v>3.950650635425815</v>
      </c>
      <c r="K65" s="24">
        <f t="shared" si="8"/>
        <v>3.860126293715903</v>
      </c>
      <c r="L65" s="24">
        <f t="shared" si="8"/>
        <v>3.7117414357416756</v>
      </c>
      <c r="M65" s="24">
        <f t="shared" si="8"/>
        <v>3.255684994505138</v>
      </c>
      <c r="N65" s="24">
        <f t="shared" si="8"/>
        <v>2.508584599078015</v>
      </c>
    </row>
    <row r="66" spans="1:14" s="36" customFormat="1" ht="10.5" customHeight="1">
      <c r="A66" s="37">
        <f t="shared" si="6"/>
        <v>0.0017</v>
      </c>
      <c r="B66" s="54"/>
      <c r="C66" s="52">
        <f t="shared" si="9"/>
        <v>12</v>
      </c>
      <c r="D66" s="27">
        <f t="shared" si="10"/>
        <v>5.2216965186808775</v>
      </c>
      <c r="E66" s="27">
        <f t="shared" si="10"/>
        <v>4.408258960373644</v>
      </c>
      <c r="F66" s="27">
        <f t="shared" si="10"/>
        <v>4.191075904395578</v>
      </c>
      <c r="G66" s="27">
        <f t="shared" si="10"/>
        <v>4.121812007560383</v>
      </c>
      <c r="H66" s="27">
        <f t="shared" si="10"/>
        <v>4.046462161527154</v>
      </c>
      <c r="I66" s="27">
        <f t="shared" si="10"/>
        <v>4.027258814251838</v>
      </c>
      <c r="J66" s="27">
        <f t="shared" si="10"/>
        <v>3.9513836484545144</v>
      </c>
      <c r="K66" s="27">
        <f t="shared" si="8"/>
        <v>3.860842510644919</v>
      </c>
      <c r="L66" s="27">
        <f t="shared" si="8"/>
        <v>3.7124301209944703</v>
      </c>
      <c r="M66" s="27">
        <f t="shared" si="8"/>
        <v>3.2562890619711182</v>
      </c>
      <c r="N66" s="27">
        <f t="shared" si="8"/>
        <v>2.509050047776068</v>
      </c>
    </row>
    <row r="67" spans="1:14" s="36" customFormat="1" ht="10.5" customHeight="1">
      <c r="A67" s="37">
        <f t="shared" si="6"/>
        <v>0.0017</v>
      </c>
      <c r="B67" s="54"/>
      <c r="C67" s="53">
        <f t="shared" si="9"/>
        <v>13</v>
      </c>
      <c r="D67" s="24">
        <f t="shared" si="10"/>
        <v>5.222837461983142</v>
      </c>
      <c r="E67" s="24">
        <f t="shared" si="10"/>
        <v>4.4091060745575055</v>
      </c>
      <c r="F67" s="24">
        <f t="shared" si="10"/>
        <v>4.19185352649525</v>
      </c>
      <c r="G67" s="24">
        <f t="shared" si="10"/>
        <v>4.122576778273414</v>
      </c>
      <c r="H67" s="24">
        <f t="shared" si="10"/>
        <v>4.04721295165219</v>
      </c>
      <c r="I67" s="24">
        <f t="shared" si="10"/>
        <v>4.028006041342567</v>
      </c>
      <c r="J67" s="24">
        <f t="shared" si="10"/>
        <v>3.9521167974881797</v>
      </c>
      <c r="K67" s="24">
        <f t="shared" si="8"/>
        <v>3.861558860462513</v>
      </c>
      <c r="L67" s="24">
        <f t="shared" si="8"/>
        <v>3.7131189340275514</v>
      </c>
      <c r="M67" s="24">
        <f t="shared" si="8"/>
        <v>3.2568932415172</v>
      </c>
      <c r="N67" s="24">
        <f t="shared" si="8"/>
        <v>2.509515582834569</v>
      </c>
    </row>
    <row r="68" spans="1:14" s="36" customFormat="1" ht="10.5" customHeight="1">
      <c r="A68" s="38">
        <f t="shared" si="6"/>
        <v>0.0017</v>
      </c>
      <c r="B68" s="54"/>
      <c r="C68" s="53">
        <f t="shared" si="9"/>
        <v>14</v>
      </c>
      <c r="D68" s="39">
        <f t="shared" si="10"/>
        <v>5.223978654582089</v>
      </c>
      <c r="E68" s="39">
        <f t="shared" si="10"/>
        <v>4.409953351527276</v>
      </c>
      <c r="F68" s="39">
        <f t="shared" si="10"/>
        <v>4.19263129287676</v>
      </c>
      <c r="G68" s="39">
        <f t="shared" si="10"/>
        <v>4.123341690883807</v>
      </c>
      <c r="H68" s="39">
        <f t="shared" si="10"/>
        <v>4.0479638810805945</v>
      </c>
      <c r="I68" s="39">
        <f t="shared" si="10"/>
        <v>4.028753407075571</v>
      </c>
      <c r="J68" s="39">
        <f t="shared" si="10"/>
        <v>3.952850082552045</v>
      </c>
      <c r="K68" s="39">
        <f t="shared" si="8"/>
        <v>3.862275343193339</v>
      </c>
      <c r="L68" s="39">
        <f t="shared" si="8"/>
        <v>3.7138078748646244</v>
      </c>
      <c r="M68" s="39">
        <f t="shared" si="8"/>
        <v>3.257497533164178</v>
      </c>
      <c r="N68" s="39">
        <f t="shared" si="8"/>
        <v>2.509981204269543</v>
      </c>
    </row>
    <row r="69" spans="1:14" s="36" customFormat="1" ht="10.5" customHeight="1">
      <c r="A69" s="38">
        <f t="shared" si="6"/>
        <v>0.0017</v>
      </c>
      <c r="B69" s="54"/>
      <c r="C69" s="52">
        <f t="shared" si="9"/>
        <v>15</v>
      </c>
      <c r="D69" s="31">
        <f t="shared" si="10"/>
        <v>5.22512009653219</v>
      </c>
      <c r="E69" s="31">
        <f t="shared" si="10"/>
        <v>4.410800791314236</v>
      </c>
      <c r="F69" s="31">
        <f t="shared" si="10"/>
        <v>4.193409203566875</v>
      </c>
      <c r="G69" s="31">
        <f t="shared" si="10"/>
        <v>4.124106745417887</v>
      </c>
      <c r="H69" s="31">
        <f t="shared" si="10"/>
        <v>4.048714949838214</v>
      </c>
      <c r="I69" s="31">
        <f t="shared" si="10"/>
        <v>4.029500911476573</v>
      </c>
      <c r="J69" s="31">
        <f t="shared" si="10"/>
        <v>3.9535835036713465</v>
      </c>
      <c r="K69" s="31">
        <f t="shared" si="8"/>
        <v>3.8629919588620587</v>
      </c>
      <c r="L69" s="31">
        <f t="shared" si="8"/>
        <v>3.7144969435294044</v>
      </c>
      <c r="M69" s="31">
        <f t="shared" si="8"/>
        <v>3.258101936932852</v>
      </c>
      <c r="N69" s="31">
        <f t="shared" si="8"/>
        <v>2.5104469120970134</v>
      </c>
    </row>
    <row r="70" spans="1:14" s="36" customFormat="1" ht="10.5" customHeight="1">
      <c r="A70" s="38">
        <f t="shared" si="6"/>
        <v>0.0017</v>
      </c>
      <c r="B70" s="54"/>
      <c r="C70" s="53">
        <f>C69+1</f>
        <v>16</v>
      </c>
      <c r="D70" s="24">
        <f t="shared" si="10"/>
        <v>5.2262617878879265</v>
      </c>
      <c r="E70" s="24">
        <f t="shared" si="10"/>
        <v>4.411648393949677</v>
      </c>
      <c r="F70" s="24">
        <f t="shared" si="10"/>
        <v>4.1941872585923745</v>
      </c>
      <c r="G70" s="24">
        <f t="shared" si="10"/>
        <v>4.124871941901988</v>
      </c>
      <c r="H70" s="24">
        <f t="shared" si="10"/>
        <v>4.0494661579509</v>
      </c>
      <c r="I70" s="24">
        <f t="shared" si="10"/>
        <v>4.030248554571305</v>
      </c>
      <c r="J70" s="24">
        <f t="shared" si="10"/>
        <v>3.954317060871332</v>
      </c>
      <c r="K70" s="24">
        <f t="shared" si="8"/>
        <v>3.8637087074933394</v>
      </c>
      <c r="L70" s="24">
        <f t="shared" si="8"/>
        <v>3.7151861400456077</v>
      </c>
      <c r="M70" s="24">
        <f t="shared" si="8"/>
        <v>3.2587064528440255</v>
      </c>
      <c r="N70" s="24">
        <f t="shared" si="8"/>
        <v>2.510912706333012</v>
      </c>
    </row>
    <row r="71" spans="1:14" s="36" customFormat="1" ht="10.5" customHeight="1">
      <c r="A71" s="38">
        <f t="shared" si="6"/>
        <v>0.0017</v>
      </c>
      <c r="B71" s="54"/>
      <c r="C71" s="53">
        <f t="shared" si="9"/>
        <v>17</v>
      </c>
      <c r="D71" s="24">
        <f t="shared" si="10"/>
        <v>5.227403728703798</v>
      </c>
      <c r="E71" s="24">
        <f t="shared" si="10"/>
        <v>4.412496159464888</v>
      </c>
      <c r="F71" s="24">
        <f t="shared" si="10"/>
        <v>4.194965457980038</v>
      </c>
      <c r="G71" s="24">
        <f t="shared" si="10"/>
        <v>4.125637280362447</v>
      </c>
      <c r="H71" s="24">
        <f t="shared" si="10"/>
        <v>4.05021750544451</v>
      </c>
      <c r="I71" s="24">
        <f t="shared" si="10"/>
        <v>4.030996336385496</v>
      </c>
      <c r="J71" s="24">
        <f t="shared" si="10"/>
        <v>3.9550507541772486</v>
      </c>
      <c r="K71" s="24">
        <f t="shared" si="8"/>
        <v>3.86442558911185</v>
      </c>
      <c r="L71" s="24">
        <f t="shared" si="8"/>
        <v>3.7158754644369565</v>
      </c>
      <c r="M71" s="24">
        <f t="shared" si="8"/>
        <v>3.2593110809185064</v>
      </c>
      <c r="N71" s="24">
        <f t="shared" si="8"/>
        <v>2.511378586993571</v>
      </c>
    </row>
    <row r="72" spans="1:14" s="36" customFormat="1" ht="10.5" customHeight="1">
      <c r="A72" s="38">
        <f t="shared" si="6"/>
        <v>0.0017</v>
      </c>
      <c r="B72" s="54"/>
      <c r="C72" s="52">
        <f t="shared" si="9"/>
        <v>18</v>
      </c>
      <c r="D72" s="27">
        <f>100000*LVT/D$50*((1+D$51/100)^((DAYS360(D$45,$L$2)+$C72-1)/360)*((1+$A72)^(($C72-15)/30)))/100000</f>
        <v>5.228545919034309</v>
      </c>
      <c r="E72" s="27">
        <f t="shared" si="10"/>
        <v>4.413344087891172</v>
      </c>
      <c r="F72" s="27">
        <f t="shared" si="10"/>
        <v>4.195743801756648</v>
      </c>
      <c r="G72" s="27">
        <f t="shared" si="10"/>
        <v>4.12640276082561</v>
      </c>
      <c r="H72" s="27">
        <f t="shared" si="10"/>
        <v>4.050968992344907</v>
      </c>
      <c r="I72" s="27">
        <f t="shared" si="10"/>
        <v>4.03174425694489</v>
      </c>
      <c r="J72" s="27">
        <f t="shared" si="10"/>
        <v>3.9557845836143524</v>
      </c>
      <c r="K72" s="27">
        <f t="shared" si="8"/>
        <v>3.865142603742266</v>
      </c>
      <c r="L72" s="27">
        <f t="shared" si="8"/>
        <v>3.716564916727179</v>
      </c>
      <c r="M72" s="27">
        <f t="shared" si="8"/>
        <v>3.2599158211771053</v>
      </c>
      <c r="N72" s="27">
        <f t="shared" si="8"/>
        <v>2.511844554094726</v>
      </c>
    </row>
    <row r="73" spans="1:14" s="36" customFormat="1" ht="10.5" customHeight="1">
      <c r="A73" s="38">
        <f t="shared" si="6"/>
        <v>0.0017</v>
      </c>
      <c r="B73" s="54"/>
      <c r="C73" s="53">
        <f t="shared" si="9"/>
        <v>19</v>
      </c>
      <c r="D73" s="24">
        <f t="shared" si="10"/>
        <v>5.229688358933979</v>
      </c>
      <c r="E73" s="24">
        <f t="shared" si="10"/>
        <v>4.4141921792598335</v>
      </c>
      <c r="F73" s="24">
        <f t="shared" si="10"/>
        <v>4.196522289948997</v>
      </c>
      <c r="G73" s="24">
        <f t="shared" si="10"/>
        <v>4.127168383317821</v>
      </c>
      <c r="H73" s="24">
        <f t="shared" si="10"/>
        <v>4.051720618677951</v>
      </c>
      <c r="I73" s="24">
        <f t="shared" si="10"/>
        <v>4.032492316275226</v>
      </c>
      <c r="J73" s="24">
        <f t="shared" si="10"/>
        <v>3.9565185492078974</v>
      </c>
      <c r="K73" s="24">
        <f t="shared" si="8"/>
        <v>3.8658597514092654</v>
      </c>
      <c r="L73" s="24">
        <f t="shared" si="8"/>
        <v>3.7172544969400025</v>
      </c>
      <c r="M73" s="24">
        <f t="shared" si="8"/>
        <v>3.2605206736406362</v>
      </c>
      <c r="N73" s="24">
        <f t="shared" si="8"/>
        <v>2.512310607652515</v>
      </c>
    </row>
    <row r="74" spans="1:14" s="36" customFormat="1" ht="10.5" customHeight="1">
      <c r="A74" s="38">
        <f t="shared" si="6"/>
        <v>0.0017</v>
      </c>
      <c r="B74" s="54"/>
      <c r="C74" s="53">
        <f t="shared" si="9"/>
        <v>20</v>
      </c>
      <c r="D74" s="24">
        <f t="shared" si="10"/>
        <v>5.230831048457337</v>
      </c>
      <c r="E74" s="24">
        <f t="shared" si="10"/>
        <v>4.415040433602183</v>
      </c>
      <c r="F74" s="24">
        <f t="shared" si="10"/>
        <v>4.197300922583878</v>
      </c>
      <c r="G74" s="24">
        <f t="shared" si="10"/>
        <v>4.127934147865433</v>
      </c>
      <c r="H74" s="24">
        <f t="shared" si="10"/>
        <v>4.0524723844695165</v>
      </c>
      <c r="I74" s="24">
        <f t="shared" si="10"/>
        <v>4.033240514402251</v>
      </c>
      <c r="J74" s="24">
        <f t="shared" si="10"/>
        <v>3.9572526509831474</v>
      </c>
      <c r="K74" s="24">
        <f t="shared" si="8"/>
        <v>3.8665770321375326</v>
      </c>
      <c r="L74" s="24">
        <f t="shared" si="8"/>
        <v>3.717944205099164</v>
      </c>
      <c r="M74" s="24">
        <f t="shared" si="8"/>
        <v>3.261125638329918</v>
      </c>
      <c r="N74" s="24">
        <f t="shared" si="8"/>
        <v>2.5127767476829783</v>
      </c>
    </row>
    <row r="75" spans="1:14" s="36" customFormat="1" ht="10.5" customHeight="1">
      <c r="A75" s="38">
        <f t="shared" si="6"/>
        <v>0.0017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5.231973987658928</v>
      </c>
      <c r="E75" s="27">
        <f t="shared" si="11"/>
        <v>4.415888850949543</v>
      </c>
      <c r="F75" s="27">
        <f t="shared" si="11"/>
        <v>4.198079699688095</v>
      </c>
      <c r="G75" s="27">
        <f t="shared" si="11"/>
        <v>4.1287000544948045</v>
      </c>
      <c r="H75" s="27">
        <f t="shared" si="11"/>
        <v>4.05322428974548</v>
      </c>
      <c r="I75" s="27">
        <f t="shared" si="11"/>
        <v>4.033988851351722</v>
      </c>
      <c r="J75" s="27">
        <f t="shared" si="11"/>
        <v>3.9579868889653715</v>
      </c>
      <c r="K75" s="27">
        <f t="shared" si="8"/>
        <v>3.867294445951758</v>
      </c>
      <c r="L75" s="27">
        <f t="shared" si="8"/>
        <v>3.7186340412284027</v>
      </c>
      <c r="M75" s="27">
        <f t="shared" si="8"/>
        <v>3.261730715265775</v>
      </c>
      <c r="N75" s="27">
        <f t="shared" si="8"/>
        <v>2.5132429742021625</v>
      </c>
    </row>
    <row r="76" spans="1:14" s="36" customFormat="1" ht="10.5" customHeight="1">
      <c r="A76" s="38">
        <f t="shared" si="6"/>
        <v>0.0017</v>
      </c>
      <c r="B76" s="54"/>
      <c r="C76" s="53">
        <f t="shared" si="9"/>
        <v>22</v>
      </c>
      <c r="D76" s="24">
        <f t="shared" si="11"/>
        <v>5.233117176593307</v>
      </c>
      <c r="E76" s="24">
        <f t="shared" si="11"/>
        <v>4.416737431333233</v>
      </c>
      <c r="F76" s="24">
        <f t="shared" si="11"/>
        <v>4.19885862128845</v>
      </c>
      <c r="G76" s="24">
        <f t="shared" si="11"/>
        <v>4.1294661032322955</v>
      </c>
      <c r="H76" s="24">
        <f t="shared" si="11"/>
        <v>4.053976334531718</v>
      </c>
      <c r="I76" s="24">
        <f t="shared" si="11"/>
        <v>4.034737327149394</v>
      </c>
      <c r="J76" s="24">
        <f t="shared" si="11"/>
        <v>3.958721263179841</v>
      </c>
      <c r="K76" s="24">
        <f t="shared" si="8"/>
        <v>3.8680119928766317</v>
      </c>
      <c r="L76" s="24">
        <f t="shared" si="8"/>
        <v>3.7193240053514622</v>
      </c>
      <c r="M76" s="24">
        <f t="shared" si="8"/>
        <v>3.2623359044690323</v>
      </c>
      <c r="N76" s="24">
        <f t="shared" si="8"/>
        <v>2.5137092872261135</v>
      </c>
    </row>
    <row r="77" spans="1:14" s="36" customFormat="1" ht="10.5" customHeight="1">
      <c r="A77" s="38">
        <f t="shared" si="6"/>
        <v>0.0017</v>
      </c>
      <c r="B77" s="54"/>
      <c r="C77" s="53">
        <f t="shared" si="9"/>
        <v>23</v>
      </c>
      <c r="D77" s="24">
        <f t="shared" si="11"/>
        <v>5.234260615315041</v>
      </c>
      <c r="E77" s="24">
        <f t="shared" si="11"/>
        <v>4.417586174784582</v>
      </c>
      <c r="F77" s="24">
        <f t="shared" si="11"/>
        <v>4.199637687411757</v>
      </c>
      <c r="G77" s="24">
        <f t="shared" si="11"/>
        <v>4.1302322941042755</v>
      </c>
      <c r="H77" s="24">
        <f t="shared" si="11"/>
        <v>4.054728518854121</v>
      </c>
      <c r="I77" s="24">
        <f t="shared" si="11"/>
        <v>4.035485941821028</v>
      </c>
      <c r="J77" s="24">
        <f t="shared" si="11"/>
        <v>3.9594557736518334</v>
      </c>
      <c r="K77" s="24">
        <f t="shared" si="8"/>
        <v>3.868729672936853</v>
      </c>
      <c r="L77" s="24">
        <f t="shared" si="8"/>
        <v>3.7200140974920926</v>
      </c>
      <c r="M77" s="24">
        <f t="shared" si="8"/>
        <v>3.2629412059605203</v>
      </c>
      <c r="N77" s="24">
        <f t="shared" si="8"/>
        <v>2.5141756867708818</v>
      </c>
    </row>
    <row r="78" spans="1:14" s="36" customFormat="1" ht="10.5" customHeight="1">
      <c r="A78" s="38">
        <f t="shared" si="6"/>
        <v>0.0017</v>
      </c>
      <c r="B78" s="54"/>
      <c r="C78" s="52">
        <f t="shared" si="9"/>
        <v>24</v>
      </c>
      <c r="D78" s="27">
        <f t="shared" si="11"/>
        <v>5.235404303878706</v>
      </c>
      <c r="E78" s="27">
        <f t="shared" si="11"/>
        <v>4.4184350813349305</v>
      </c>
      <c r="F78" s="27">
        <f t="shared" si="11"/>
        <v>4.200416898084825</v>
      </c>
      <c r="G78" s="27">
        <f t="shared" si="11"/>
        <v>4.130998627137114</v>
      </c>
      <c r="H78" s="27">
        <f t="shared" si="11"/>
        <v>4.055480842738573</v>
      </c>
      <c r="I78" s="27">
        <f t="shared" si="11"/>
        <v>4.036234695392392</v>
      </c>
      <c r="J78" s="27">
        <f t="shared" si="11"/>
        <v>3.960190420406629</v>
      </c>
      <c r="K78" s="27">
        <f t="shared" si="8"/>
        <v>3.8694474861571235</v>
      </c>
      <c r="L78" s="27">
        <f t="shared" si="8"/>
        <v>3.7207043176740426</v>
      </c>
      <c r="M78" s="27">
        <f t="shared" si="8"/>
        <v>3.2635466197610734</v>
      </c>
      <c r="N78" s="27">
        <f t="shared" si="8"/>
        <v>2.5146421728525197</v>
      </c>
    </row>
    <row r="79" spans="1:14" s="36" customFormat="1" ht="10.5" customHeight="1">
      <c r="A79" s="38">
        <f t="shared" si="6"/>
        <v>0.0017</v>
      </c>
      <c r="B79" s="54"/>
      <c r="C79" s="53">
        <f t="shared" si="9"/>
        <v>25</v>
      </c>
      <c r="D79" s="24">
        <f t="shared" si="11"/>
        <v>5.236548242338897</v>
      </c>
      <c r="E79" s="24">
        <f t="shared" si="11"/>
        <v>4.419284151015619</v>
      </c>
      <c r="F79" s="24">
        <f t="shared" si="11"/>
        <v>4.201196253334479</v>
      </c>
      <c r="G79" s="24">
        <f t="shared" si="11"/>
        <v>4.13176510235719</v>
      </c>
      <c r="H79" s="24">
        <f t="shared" si="11"/>
        <v>4.0562333062109746</v>
      </c>
      <c r="I79" s="24">
        <f t="shared" si="11"/>
        <v>4.036983587889259</v>
      </c>
      <c r="J79" s="24">
        <f t="shared" si="11"/>
        <v>3.960925203469515</v>
      </c>
      <c r="K79" s="24">
        <f t="shared" si="8"/>
        <v>3.870165432562151</v>
      </c>
      <c r="L79" s="24">
        <f t="shared" si="8"/>
        <v>3.721394665921073</v>
      </c>
      <c r="M79" s="24">
        <f t="shared" si="8"/>
        <v>3.26415214589153</v>
      </c>
      <c r="N79" s="24">
        <f t="shared" si="8"/>
        <v>2.515108745487086</v>
      </c>
    </row>
    <row r="80" spans="1:14" s="36" customFormat="1" ht="10.5" customHeight="1">
      <c r="A80" s="38">
        <f t="shared" si="6"/>
        <v>0.0017</v>
      </c>
      <c r="B80" s="54"/>
      <c r="C80" s="53">
        <f t="shared" si="9"/>
        <v>26</v>
      </c>
      <c r="D80" s="24">
        <f t="shared" si="11"/>
        <v>5.2376924307502115</v>
      </c>
      <c r="E80" s="24">
        <f t="shared" si="11"/>
        <v>4.420133383857994</v>
      </c>
      <c r="F80" s="24">
        <f t="shared" si="11"/>
        <v>4.201975753187543</v>
      </c>
      <c r="G80" s="24">
        <f t="shared" si="11"/>
        <v>4.132531719790885</v>
      </c>
      <c r="H80" s="24">
        <f t="shared" si="11"/>
        <v>4.056985909297219</v>
      </c>
      <c r="I80" s="24">
        <f t="shared" si="11"/>
        <v>4.0377326193374055</v>
      </c>
      <c r="J80" s="24">
        <f t="shared" si="11"/>
        <v>3.9616601228657817</v>
      </c>
      <c r="K80" s="24">
        <f t="shared" si="8"/>
        <v>3.870883512176646</v>
      </c>
      <c r="L80" s="24">
        <f t="shared" si="8"/>
        <v>3.7220851422569434</v>
      </c>
      <c r="M80" s="24">
        <f t="shared" si="8"/>
        <v>3.264757784372731</v>
      </c>
      <c r="N80" s="24">
        <f t="shared" si="8"/>
        <v>2.5155754046906376</v>
      </c>
    </row>
    <row r="81" spans="1:14" s="36" customFormat="1" ht="10.5" customHeight="1">
      <c r="A81" s="38">
        <f t="shared" si="6"/>
        <v>0.0017</v>
      </c>
      <c r="B81" s="54"/>
      <c r="C81" s="52">
        <f t="shared" si="9"/>
        <v>27</v>
      </c>
      <c r="D81" s="27">
        <f t="shared" si="11"/>
        <v>5.238836869167268</v>
      </c>
      <c r="E81" s="27">
        <f t="shared" si="11"/>
        <v>4.42098277989341</v>
      </c>
      <c r="F81" s="27">
        <f t="shared" si="11"/>
        <v>4.202755397670846</v>
      </c>
      <c r="G81" s="27">
        <f t="shared" si="11"/>
        <v>4.133298479464585</v>
      </c>
      <c r="H81" s="27">
        <f t="shared" si="11"/>
        <v>4.057738652023215</v>
      </c>
      <c r="I81" s="27">
        <f t="shared" si="11"/>
        <v>4.038481789762611</v>
      </c>
      <c r="J81" s="27">
        <f t="shared" si="11"/>
        <v>3.9623951786207257</v>
      </c>
      <c r="K81" s="27">
        <f t="shared" si="8"/>
        <v>3.8716017250253247</v>
      </c>
      <c r="L81" s="27">
        <f t="shared" si="8"/>
        <v>3.7227757467054214</v>
      </c>
      <c r="M81" s="27">
        <f t="shared" si="8"/>
        <v>3.2653635352255237</v>
      </c>
      <c r="N81" s="27">
        <f t="shared" si="8"/>
        <v>2.5160421504792376</v>
      </c>
    </row>
    <row r="82" spans="1:14" s="36" customFormat="1" ht="10.5" customHeight="1">
      <c r="A82" s="38">
        <f t="shared" si="6"/>
        <v>0.0017</v>
      </c>
      <c r="B82" s="54"/>
      <c r="C82" s="53">
        <f t="shared" si="9"/>
        <v>28</v>
      </c>
      <c r="D82" s="24">
        <f t="shared" si="11"/>
        <v>5.239981557644691</v>
      </c>
      <c r="E82" s="24">
        <f t="shared" si="11"/>
        <v>4.4218323391532275</v>
      </c>
      <c r="F82" s="24">
        <f t="shared" si="11"/>
        <v>4.203535186811224</v>
      </c>
      <c r="G82" s="24">
        <f t="shared" si="11"/>
        <v>4.134065381404683</v>
      </c>
      <c r="H82" s="24">
        <f t="shared" si="11"/>
        <v>4.05849153441487</v>
      </c>
      <c r="I82" s="24">
        <f t="shared" si="11"/>
        <v>4.039231099190663</v>
      </c>
      <c r="J82" s="24">
        <f t="shared" si="11"/>
        <v>3.963130370759646</v>
      </c>
      <c r="K82" s="24">
        <f t="shared" si="8"/>
        <v>3.8723200711329095</v>
      </c>
      <c r="L82" s="24">
        <f t="shared" si="8"/>
        <v>3.723466479290275</v>
      </c>
      <c r="M82" s="24">
        <f t="shared" si="8"/>
        <v>3.2659693984707574</v>
      </c>
      <c r="N82" s="24">
        <f t="shared" si="8"/>
        <v>2.516508982868951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283568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2009-08-24T14:39:25Z</dcterms:created>
  <dcterms:modified xsi:type="dcterms:W3CDTF">2009-10-13T15:11:56Z</dcterms:modified>
  <cp:category/>
  <cp:version/>
  <cp:contentType/>
  <cp:contentStatus/>
</cp:coreProperties>
</file>